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toshitakakowatari/Documents/25KowatariToshitaka/25 RG/25 sport competition/250627県中総体/25県中総体要項 申込書/"/>
    </mc:Choice>
  </mc:AlternateContent>
  <xr:revisionPtr revIDLastSave="0" documentId="13_ncr:1_{DBE56D3D-5D53-0E4B-95C7-8B599E055D6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definedNames>
    <definedName name="_xlnm.Print_Area" localSheetId="0">Sheet1!$A$1:$L$37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C14" i="1"/>
  <c r="E14" i="1"/>
  <c r="C15" i="1"/>
  <c r="I35" i="1"/>
  <c r="I33" i="1"/>
  <c r="I32" i="1"/>
  <c r="I31" i="1"/>
  <c r="G36" i="1"/>
  <c r="E36" i="1"/>
  <c r="C36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E26" i="1"/>
  <c r="I26" i="1"/>
  <c r="C26" i="1"/>
  <c r="E25" i="1"/>
  <c r="I25" i="1"/>
  <c r="C25" i="1"/>
  <c r="E24" i="1"/>
  <c r="I24" i="1"/>
  <c r="C24" i="1"/>
  <c r="E23" i="1"/>
  <c r="I23" i="1"/>
  <c r="C23" i="1"/>
  <c r="E22" i="1"/>
  <c r="I22" i="1"/>
  <c r="C22" i="1"/>
  <c r="E21" i="1"/>
  <c r="I21" i="1"/>
  <c r="C21" i="1"/>
  <c r="E20" i="1"/>
  <c r="I20" i="1"/>
  <c r="C20" i="1"/>
  <c r="E19" i="1"/>
  <c r="I19" i="1"/>
  <c r="C19" i="1"/>
  <c r="E18" i="1"/>
  <c r="I18" i="1"/>
  <c r="C18" i="1"/>
  <c r="E17" i="1"/>
  <c r="I17" i="1"/>
  <c r="C17" i="1"/>
  <c r="E16" i="1"/>
  <c r="I16" i="1"/>
  <c r="C16" i="1"/>
  <c r="E15" i="1"/>
  <c r="I15" i="1"/>
  <c r="I14" i="1"/>
  <c r="I36" i="1" l="1"/>
</calcChain>
</file>

<file path=xl/sharedStrings.xml><?xml version="1.0" encoding="utf-8"?>
<sst xmlns="http://schemas.openxmlformats.org/spreadsheetml/2006/main" count="48" uniqueCount="44">
  <si>
    <t>地区</t>
    <rPh sb="0" eb="2">
      <t>チク</t>
    </rPh>
    <phoneticPr fontId="1"/>
  </si>
  <si>
    <t>÷１</t>
    <phoneticPr fontId="1"/>
  </si>
  <si>
    <t>÷２</t>
    <phoneticPr fontId="1"/>
  </si>
  <si>
    <t>÷３</t>
    <phoneticPr fontId="1"/>
  </si>
  <si>
    <t>÷４</t>
    <phoneticPr fontId="1"/>
  </si>
  <si>
    <t>÷５</t>
    <phoneticPr fontId="1"/>
  </si>
  <si>
    <t>÷６</t>
    <phoneticPr fontId="1"/>
  </si>
  <si>
    <t>÷７</t>
    <phoneticPr fontId="1"/>
  </si>
  <si>
    <t>÷８</t>
    <phoneticPr fontId="1"/>
  </si>
  <si>
    <t>÷９</t>
    <phoneticPr fontId="1"/>
  </si>
  <si>
    <t>÷10</t>
    <phoneticPr fontId="1"/>
  </si>
  <si>
    <t>÷11</t>
    <phoneticPr fontId="1"/>
  </si>
  <si>
    <t>÷12</t>
    <phoneticPr fontId="1"/>
  </si>
  <si>
    <t>÷13</t>
    <phoneticPr fontId="1"/>
  </si>
  <si>
    <t>盛岡</t>
    <rPh sb="0" eb="2">
      <t>モリオカ</t>
    </rPh>
    <phoneticPr fontId="1"/>
  </si>
  <si>
    <t>岩手</t>
    <rPh sb="0" eb="2">
      <t>イワテ</t>
    </rPh>
    <phoneticPr fontId="1"/>
  </si>
  <si>
    <t>和賀</t>
    <rPh sb="0" eb="2">
      <t>ワガ</t>
    </rPh>
    <phoneticPr fontId="1"/>
  </si>
  <si>
    <t>盛岡地区</t>
    <rPh sb="0" eb="2">
      <t>モリオカ</t>
    </rPh>
    <rPh sb="2" eb="4">
      <t>チク</t>
    </rPh>
    <phoneticPr fontId="1"/>
  </si>
  <si>
    <t>和賀地区</t>
    <rPh sb="0" eb="2">
      <t>ワガ</t>
    </rPh>
    <rPh sb="2" eb="4">
      <t>チク</t>
    </rPh>
    <phoneticPr fontId="1"/>
  </si>
  <si>
    <t>岩手地区</t>
    <rPh sb="0" eb="2">
      <t>イワテ</t>
    </rPh>
    <rPh sb="2" eb="4">
      <t>チク</t>
    </rPh>
    <phoneticPr fontId="1"/>
  </si>
  <si>
    <t>新人戦優勝枠</t>
    <rPh sb="0" eb="2">
      <t>シンジン</t>
    </rPh>
    <rPh sb="2" eb="3">
      <t>タタカ</t>
    </rPh>
    <rPh sb="3" eb="5">
      <t>ユウショウ</t>
    </rPh>
    <rPh sb="5" eb="6">
      <t>ワク</t>
    </rPh>
    <phoneticPr fontId="1"/>
  </si>
  <si>
    <t>合計</t>
    <rPh sb="0" eb="2">
      <t>ゴウケイ</t>
    </rPh>
    <phoneticPr fontId="1"/>
  </si>
  <si>
    <t>合　計</t>
    <rPh sb="0" eb="1">
      <t>ゴウ</t>
    </rPh>
    <rPh sb="2" eb="3">
      <t>ケイ</t>
    </rPh>
    <phoneticPr fontId="1"/>
  </si>
  <si>
    <t>ドント方式</t>
    <rPh sb="3" eb="5">
      <t>ホウシキ</t>
    </rPh>
    <phoneticPr fontId="1"/>
  </si>
  <si>
    <t>（単位：人）</t>
    <rPh sb="1" eb="3">
      <t>タンイ</t>
    </rPh>
    <rPh sb="4" eb="5">
      <t>ニン</t>
    </rPh>
    <phoneticPr fontId="1"/>
  </si>
  <si>
    <t>各地区出場枠</t>
    <rPh sb="0" eb="3">
      <t>カクチク</t>
    </rPh>
    <rPh sb="3" eb="6">
      <t>シュツジョウワク</t>
    </rPh>
    <phoneticPr fontId="1"/>
  </si>
  <si>
    <t>花巻</t>
    <rPh sb="0" eb="2">
      <t>ハナマk</t>
    </rPh>
    <phoneticPr fontId="1"/>
  </si>
  <si>
    <t>２　各地区の出場人数</t>
    <rPh sb="2" eb="5">
      <t>カクチク</t>
    </rPh>
    <phoneticPr fontId="1"/>
  </si>
  <si>
    <t>　②　各地区の選手数を基準に、ドント方式で計算する。</t>
    <rPh sb="21" eb="23">
      <t>ケイサn</t>
    </rPh>
    <phoneticPr fontId="1"/>
  </si>
  <si>
    <t>　⑤　③④の枠を与えた後、ドント式の計算数の大きい数字の地区に出場枠を与える。</t>
    <rPh sb="6" eb="7">
      <t>ワk</t>
    </rPh>
    <rPh sb="8" eb="9">
      <t>アタ</t>
    </rPh>
    <rPh sb="11" eb="12">
      <t>アt</t>
    </rPh>
    <rPh sb="18" eb="20">
      <t>ケイサn</t>
    </rPh>
    <rPh sb="20" eb="21">
      <t>ス</t>
    </rPh>
    <rPh sb="22" eb="23">
      <t>オオキ</t>
    </rPh>
    <rPh sb="25" eb="27">
      <t>ス</t>
    </rPh>
    <rPh sb="28" eb="30">
      <t>チk</t>
    </rPh>
    <rPh sb="31" eb="33">
      <t>シュツジョ</t>
    </rPh>
    <rPh sb="33" eb="34">
      <t>ワk</t>
    </rPh>
    <rPh sb="35" eb="36">
      <t>アタ</t>
    </rPh>
    <phoneticPr fontId="1"/>
  </si>
  <si>
    <t>　①　参加人数を原則２１名とする。</t>
    <rPh sb="3" eb="5">
      <t>サンカ</t>
    </rPh>
    <rPh sb="5" eb="7">
      <t>ニンズウ</t>
    </rPh>
    <rPh sb="8" eb="10">
      <t>ゲンソk</t>
    </rPh>
    <rPh sb="12" eb="13">
      <t>メイ</t>
    </rPh>
    <phoneticPr fontId="1"/>
  </si>
  <si>
    <t>枠</t>
    <rPh sb="0" eb="1">
      <t>ワk</t>
    </rPh>
    <phoneticPr fontId="1"/>
  </si>
  <si>
    <t>（２１人目のドント式計算数が同じだった場合、その数字までに限り２１名に追加して参加を認める。）</t>
    <rPh sb="3" eb="5">
      <t>ニn</t>
    </rPh>
    <rPh sb="10" eb="12">
      <t>ケイサn</t>
    </rPh>
    <rPh sb="12" eb="13">
      <t>ス</t>
    </rPh>
    <rPh sb="14" eb="15">
      <t>オナz</t>
    </rPh>
    <rPh sb="19" eb="21">
      <t>バア</t>
    </rPh>
    <rPh sb="24" eb="26">
      <t>ス</t>
    </rPh>
    <rPh sb="29" eb="30">
      <t>カギr</t>
    </rPh>
    <rPh sb="33" eb="34">
      <t>メ</t>
    </rPh>
    <rPh sb="35" eb="37">
      <t>ツイk</t>
    </rPh>
    <rPh sb="39" eb="41">
      <t>サンk</t>
    </rPh>
    <rPh sb="42" eb="43">
      <t>ミトm</t>
    </rPh>
    <phoneticPr fontId="1"/>
  </si>
  <si>
    <t>要項別紙</t>
    <rPh sb="0" eb="2">
      <t>ヨウコウ</t>
    </rPh>
    <rPh sb="2" eb="4">
      <t>ベッセィ</t>
    </rPh>
    <phoneticPr fontId="1"/>
  </si>
  <si>
    <t>胆江</t>
    <rPh sb="0" eb="1">
      <t xml:space="preserve">タンコウ </t>
    </rPh>
    <rPh sb="1" eb="2">
      <t xml:space="preserve">コウ </t>
    </rPh>
    <phoneticPr fontId="1"/>
  </si>
  <si>
    <t>花巻地区</t>
    <rPh sb="0" eb="2">
      <t>ハナマキ</t>
    </rPh>
    <rPh sb="2" eb="4">
      <t>チク</t>
    </rPh>
    <phoneticPr fontId="1"/>
  </si>
  <si>
    <t>胆江地区</t>
    <rPh sb="0" eb="2">
      <t>チk</t>
    </rPh>
    <phoneticPr fontId="1"/>
  </si>
  <si>
    <t>　④　各地区から最低１名の出場枠を与える。（盛岡、和賀、岩手、花巻、胆江それぞれ１名）</t>
    <rPh sb="31" eb="33">
      <t>ハナマk</t>
    </rPh>
    <rPh sb="34" eb="35">
      <t xml:space="preserve">タン </t>
    </rPh>
    <rPh sb="35" eb="36">
      <t xml:space="preserve">コウ </t>
    </rPh>
    <phoneticPr fontId="1"/>
  </si>
  <si>
    <t>令和７年度　県中総体「新体操」の女子個人戦参加基準について</t>
    <rPh sb="0" eb="2">
      <t>レイワ</t>
    </rPh>
    <rPh sb="3" eb="5">
      <t>ネンド</t>
    </rPh>
    <rPh sb="6" eb="7">
      <t>ケン</t>
    </rPh>
    <rPh sb="7" eb="8">
      <t>ジュウ</t>
    </rPh>
    <rPh sb="8" eb="10">
      <t>ソウタイ</t>
    </rPh>
    <rPh sb="11" eb="14">
      <t>シンタイソウ</t>
    </rPh>
    <rPh sb="16" eb="18">
      <t>ジョセィ</t>
    </rPh>
    <rPh sb="18" eb="20">
      <t>コジン</t>
    </rPh>
    <rPh sb="20" eb="21">
      <t>タタカ</t>
    </rPh>
    <rPh sb="21" eb="23">
      <t>サンカ</t>
    </rPh>
    <rPh sb="23" eb="25">
      <t>キジュン</t>
    </rPh>
    <phoneticPr fontId="1"/>
  </si>
  <si>
    <t>　③　前年度新人大会優勝地区（盛岡地区）に、プラス１名分の出場枠を与える。</t>
    <rPh sb="15" eb="17">
      <t>モリオカ</t>
    </rPh>
    <rPh sb="31" eb="32">
      <t>ワk</t>
    </rPh>
    <phoneticPr fontId="1"/>
  </si>
  <si>
    <t>１　県大会個人競技の参加基準</t>
    <rPh sb="2" eb="5">
      <t>ケンタイカイ</t>
    </rPh>
    <rPh sb="5" eb="7">
      <t>コジン</t>
    </rPh>
    <rPh sb="7" eb="9">
      <t>キョウギ</t>
    </rPh>
    <rPh sb="10" eb="12">
      <t>サンカ</t>
    </rPh>
    <phoneticPr fontId="1"/>
  </si>
  <si>
    <t>各地区予定
参加人数</t>
    <rPh sb="0" eb="3">
      <t>カクt</t>
    </rPh>
    <rPh sb="3" eb="5">
      <t>ヨテイ</t>
    </rPh>
    <rPh sb="6" eb="8">
      <t>サンk</t>
    </rPh>
    <rPh sb="8" eb="10">
      <t>ニンズ</t>
    </rPh>
    <phoneticPr fontId="1"/>
  </si>
  <si>
    <t>⑥ドント方式による計算</t>
    <rPh sb="4" eb="6">
      <t>ホウシキ</t>
    </rPh>
    <rPh sb="9" eb="11">
      <t>ケイサン</t>
    </rPh>
    <phoneticPr fontId="1"/>
  </si>
  <si>
    <t>※以上の基準で調査し、各地区大会参加人数が21人に満たない可能性が高いため、全員予選通過予定。</t>
    <rPh sb="1" eb="3">
      <t>イジョウ</t>
    </rPh>
    <rPh sb="4" eb="6">
      <t>キジュn</t>
    </rPh>
    <rPh sb="7" eb="9">
      <t>チョウサ</t>
    </rPh>
    <rPh sb="11" eb="16">
      <t>カクティ</t>
    </rPh>
    <rPh sb="16" eb="18">
      <t>ヨテイ</t>
    </rPh>
    <rPh sb="18" eb="20">
      <t>ニンズウ</t>
    </rPh>
    <rPh sb="23" eb="24">
      <t>ニn</t>
    </rPh>
    <rPh sb="25" eb="26">
      <t>ミタ</t>
    </rPh>
    <rPh sb="29" eb="32">
      <t>カノウ</t>
    </rPh>
    <rPh sb="33" eb="34">
      <t>タカイ</t>
    </rPh>
    <rPh sb="38" eb="40">
      <t>ゼンイn</t>
    </rPh>
    <rPh sb="40" eb="42">
      <t>ヨセn</t>
    </rPh>
    <rPh sb="42" eb="44">
      <t>ツウカ</t>
    </rPh>
    <rPh sb="44" eb="46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</si>
</sst>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);[Red]\(0.00\)"/>
    <numFmt numFmtId="178" formatCode="0_ "/>
    <numFmt numFmtId="179" formatCode="0_);[Red]\(0\)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3" fillId="0" borderId="21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177" fontId="3" fillId="0" borderId="22" xfId="0" applyNumberFormat="1" applyFont="1" applyBorder="1">
      <alignment vertical="center"/>
    </xf>
    <xf numFmtId="0" fontId="3" fillId="0" borderId="1" xfId="0" applyFont="1" applyBorder="1">
      <alignment vertical="center"/>
    </xf>
    <xf numFmtId="177" fontId="3" fillId="0" borderId="23" xfId="0" applyNumberFormat="1" applyFont="1" applyBorder="1">
      <alignment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9" xfId="0" applyFont="1" applyBorder="1" applyAlignment="1">
      <alignment horizontal="right" vertical="center"/>
    </xf>
    <xf numFmtId="177" fontId="3" fillId="0" borderId="10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7" fontId="3" fillId="0" borderId="24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177" fontId="3" fillId="0" borderId="11" xfId="0" applyNumberFormat="1" applyFont="1" applyBorder="1">
      <alignment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7" fontId="3" fillId="0" borderId="25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2" borderId="48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49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3" fillId="2" borderId="50" xfId="0" applyFont="1" applyFill="1" applyBorder="1">
      <alignment vertical="center"/>
    </xf>
    <xf numFmtId="179" fontId="3" fillId="0" borderId="0" xfId="0" applyNumberFormat="1" applyFont="1">
      <alignment vertical="center"/>
    </xf>
    <xf numFmtId="179" fontId="3" fillId="0" borderId="0" xfId="0" applyNumberFormat="1" applyFont="1" applyAlignment="1">
      <alignment horizontal="right" vertical="center"/>
    </xf>
    <xf numFmtId="177" fontId="3" fillId="0" borderId="52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3" fillId="0" borderId="19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1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57" fontId="3" fillId="0" borderId="0" xfId="0" applyNumberFormat="1" applyFont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107230</xdr:colOff>
      <xdr:row>13</xdr:row>
      <xdr:rowOff>3352</xdr:rowOff>
    </xdr:from>
    <xdr:to>
      <xdr:col>2</xdr:col>
      <xdr:colOff>20106</xdr:colOff>
      <xdr:row>14</xdr:row>
      <xdr:rowOff>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3958" y="3612297"/>
          <a:ext cx="231214" cy="174248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102136</xdr:colOff>
      <xdr:row>14</xdr:row>
      <xdr:rowOff>4961</xdr:rowOff>
    </xdr:from>
    <xdr:to>
      <xdr:col>2</xdr:col>
      <xdr:colOff>15012</xdr:colOff>
      <xdr:row>15</xdr:row>
      <xdr:rowOff>1611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2D4DBCEF-EF20-6E4C-9F70-239FB7C3FA78}"/>
            </a:ext>
          </a:extLst>
        </xdr:cNvPr>
        <xdr:cNvSpPr/>
      </xdr:nvSpPr>
      <xdr:spPr>
        <a:xfrm>
          <a:off x="748864" y="3791505"/>
          <a:ext cx="231214" cy="174248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110360</xdr:colOff>
      <xdr:row>16</xdr:row>
      <xdr:rowOff>3392</xdr:rowOff>
    </xdr:from>
    <xdr:to>
      <xdr:col>2</xdr:col>
      <xdr:colOff>23236</xdr:colOff>
      <xdr:row>17</xdr:row>
      <xdr:rowOff>41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3D9962F2-21B6-D945-86FA-DC0E9F276AF7}"/>
            </a:ext>
          </a:extLst>
        </xdr:cNvPr>
        <xdr:cNvSpPr/>
      </xdr:nvSpPr>
      <xdr:spPr>
        <a:xfrm>
          <a:off x="756787" y="4143135"/>
          <a:ext cx="229560" cy="172947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121972</xdr:colOff>
      <xdr:row>12</xdr:row>
      <xdr:rowOff>336435</xdr:rowOff>
    </xdr:from>
    <xdr:to>
      <xdr:col>4</xdr:col>
      <xdr:colOff>34848</xdr:colOff>
      <xdr:row>13</xdr:row>
      <xdr:rowOff>155485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EBDD25FD-98B1-EC4E-8148-896A0B0CC420}"/>
            </a:ext>
          </a:extLst>
        </xdr:cNvPr>
        <xdr:cNvSpPr/>
      </xdr:nvSpPr>
      <xdr:spPr>
        <a:xfrm>
          <a:off x="1784030" y="3590182"/>
          <a:ext cx="231214" cy="174248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118352</xdr:colOff>
      <xdr:row>13</xdr:row>
      <xdr:rowOff>357</xdr:rowOff>
    </xdr:from>
    <xdr:to>
      <xdr:col>6</xdr:col>
      <xdr:colOff>31229</xdr:colOff>
      <xdr:row>13</xdr:row>
      <xdr:rowOff>173603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D8C10D0-9397-824E-80E9-442587BBEF01}"/>
            </a:ext>
          </a:extLst>
        </xdr:cNvPr>
        <xdr:cNvSpPr/>
      </xdr:nvSpPr>
      <xdr:spPr>
        <a:xfrm>
          <a:off x="2801945" y="3622091"/>
          <a:ext cx="231972" cy="173246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110004</xdr:colOff>
      <xdr:row>15</xdr:row>
      <xdr:rowOff>31772</xdr:rowOff>
    </xdr:from>
    <xdr:to>
      <xdr:col>2</xdr:col>
      <xdr:colOff>22880</xdr:colOff>
      <xdr:row>16</xdr:row>
      <xdr:rowOff>28421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618C4CA5-5632-8B45-9C40-6E98FEF0DF94}"/>
            </a:ext>
          </a:extLst>
        </xdr:cNvPr>
        <xdr:cNvSpPr/>
      </xdr:nvSpPr>
      <xdr:spPr>
        <a:xfrm>
          <a:off x="753823" y="3974064"/>
          <a:ext cx="230376" cy="173038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109315</xdr:colOff>
      <xdr:row>17</xdr:row>
      <xdr:rowOff>5613</xdr:rowOff>
    </xdr:from>
    <xdr:to>
      <xdr:col>2</xdr:col>
      <xdr:colOff>22191</xdr:colOff>
      <xdr:row>18</xdr:row>
      <xdr:rowOff>2262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A5CBA475-BED4-E545-B32A-E32B2C27DF5A}"/>
            </a:ext>
          </a:extLst>
        </xdr:cNvPr>
        <xdr:cNvSpPr/>
      </xdr:nvSpPr>
      <xdr:spPr>
        <a:xfrm>
          <a:off x="755742" y="4321654"/>
          <a:ext cx="229560" cy="172947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108270</xdr:colOff>
      <xdr:row>18</xdr:row>
      <xdr:rowOff>7833</xdr:rowOff>
    </xdr:from>
    <xdr:to>
      <xdr:col>2</xdr:col>
      <xdr:colOff>21146</xdr:colOff>
      <xdr:row>19</xdr:row>
      <xdr:rowOff>4481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2518C513-3FC4-9B42-BC80-1A7202C9C0FC}"/>
            </a:ext>
          </a:extLst>
        </xdr:cNvPr>
        <xdr:cNvSpPr/>
      </xdr:nvSpPr>
      <xdr:spPr>
        <a:xfrm>
          <a:off x="754697" y="4500172"/>
          <a:ext cx="229560" cy="172947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100695</xdr:colOff>
      <xdr:row>19</xdr:row>
      <xdr:rowOff>16582</xdr:rowOff>
    </xdr:from>
    <xdr:to>
      <xdr:col>2</xdr:col>
      <xdr:colOff>13571</xdr:colOff>
      <xdr:row>20</xdr:row>
      <xdr:rowOff>13231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9726C616-026A-D748-AB57-A177D7FC1088}"/>
            </a:ext>
          </a:extLst>
        </xdr:cNvPr>
        <xdr:cNvSpPr/>
      </xdr:nvSpPr>
      <xdr:spPr>
        <a:xfrm>
          <a:off x="747122" y="4685220"/>
          <a:ext cx="229560" cy="172947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83326</xdr:colOff>
      <xdr:row>20</xdr:row>
      <xdr:rowOff>5743</xdr:rowOff>
    </xdr:from>
    <xdr:to>
      <xdr:col>1</xdr:col>
      <xdr:colOff>312886</xdr:colOff>
      <xdr:row>21</xdr:row>
      <xdr:rowOff>2392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349047D-2791-6A45-9BB0-D4601B304774}"/>
            </a:ext>
          </a:extLst>
        </xdr:cNvPr>
        <xdr:cNvSpPr/>
      </xdr:nvSpPr>
      <xdr:spPr>
        <a:xfrm>
          <a:off x="729753" y="4850679"/>
          <a:ext cx="229560" cy="172947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88811</xdr:colOff>
      <xdr:row>20</xdr:row>
      <xdr:rowOff>167937</xdr:rowOff>
    </xdr:from>
    <xdr:to>
      <xdr:col>2</xdr:col>
      <xdr:colOff>1687</xdr:colOff>
      <xdr:row>21</xdr:row>
      <xdr:rowOff>164586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94FF8CB8-8806-1446-90FB-D492A1A35D51}"/>
            </a:ext>
          </a:extLst>
        </xdr:cNvPr>
        <xdr:cNvSpPr/>
      </xdr:nvSpPr>
      <xdr:spPr>
        <a:xfrm>
          <a:off x="735238" y="5012873"/>
          <a:ext cx="229560" cy="172947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81237</xdr:colOff>
      <xdr:row>14</xdr:row>
      <xdr:rowOff>16712</xdr:rowOff>
    </xdr:from>
    <xdr:to>
      <xdr:col>3</xdr:col>
      <xdr:colOff>310797</xdr:colOff>
      <xdr:row>15</xdr:row>
      <xdr:rowOff>13361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91FB22E1-2419-1848-96C5-0343E78085FC}"/>
            </a:ext>
          </a:extLst>
        </xdr:cNvPr>
        <xdr:cNvSpPr/>
      </xdr:nvSpPr>
      <xdr:spPr>
        <a:xfrm>
          <a:off x="1743011" y="3803859"/>
          <a:ext cx="229560" cy="172947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99781</xdr:colOff>
      <xdr:row>21</xdr:row>
      <xdr:rowOff>175642</xdr:rowOff>
    </xdr:from>
    <xdr:to>
      <xdr:col>2</xdr:col>
      <xdr:colOff>12657</xdr:colOff>
      <xdr:row>22</xdr:row>
      <xdr:rowOff>172291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FE2A21D5-FB9E-C545-8C8C-3E81BB3FB9E7}"/>
            </a:ext>
          </a:extLst>
        </xdr:cNvPr>
        <xdr:cNvSpPr/>
      </xdr:nvSpPr>
      <xdr:spPr>
        <a:xfrm>
          <a:off x="746208" y="5196876"/>
          <a:ext cx="229560" cy="172947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102001</xdr:colOff>
      <xdr:row>23</xdr:row>
      <xdr:rowOff>8093</xdr:rowOff>
    </xdr:from>
    <xdr:to>
      <xdr:col>2</xdr:col>
      <xdr:colOff>14877</xdr:colOff>
      <xdr:row>24</xdr:row>
      <xdr:rowOff>4741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56F5C942-0809-4547-8196-0E480C5AEBB2}"/>
            </a:ext>
          </a:extLst>
        </xdr:cNvPr>
        <xdr:cNvSpPr/>
      </xdr:nvSpPr>
      <xdr:spPr>
        <a:xfrm>
          <a:off x="748428" y="5381923"/>
          <a:ext cx="229560" cy="172947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123810</xdr:colOff>
      <xdr:row>24</xdr:row>
      <xdr:rowOff>3782</xdr:rowOff>
    </xdr:from>
    <xdr:to>
      <xdr:col>2</xdr:col>
      <xdr:colOff>36686</xdr:colOff>
      <xdr:row>25</xdr:row>
      <xdr:rowOff>431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FE83C66E-F036-DE42-B2EC-62779DCB7D33}"/>
            </a:ext>
          </a:extLst>
        </xdr:cNvPr>
        <xdr:cNvSpPr/>
      </xdr:nvSpPr>
      <xdr:spPr>
        <a:xfrm>
          <a:off x="770237" y="5553911"/>
          <a:ext cx="229560" cy="172947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="125" zoomScaleNormal="142" workbookViewId="0">
      <selection activeCell="A4" sqref="A4"/>
    </sheetView>
  </sheetViews>
  <sheetFormatPr baseColWidth="10" defaultColWidth="8.83203125" defaultRowHeight="14"/>
  <cols>
    <col min="1" max="1" width="8.5" style="2" customWidth="1"/>
    <col min="2" max="2" width="4.1640625" style="2" customWidth="1"/>
    <col min="3" max="3" width="9.1640625" style="2" customWidth="1"/>
    <col min="4" max="4" width="4.1640625" style="2" customWidth="1"/>
    <col min="5" max="5" width="9.1640625" style="2" customWidth="1"/>
    <col min="6" max="6" width="4.1640625" style="2" customWidth="1"/>
    <col min="7" max="7" width="9.1640625" style="2" customWidth="1"/>
    <col min="8" max="8" width="4.1640625" style="2" customWidth="1"/>
    <col min="9" max="9" width="9.1640625" style="2" customWidth="1"/>
    <col min="10" max="10" width="4.1640625" style="2" customWidth="1"/>
    <col min="11" max="11" width="9.1640625" style="2" customWidth="1"/>
    <col min="12" max="16384" width="8.83203125" style="2"/>
  </cols>
  <sheetData>
    <row r="1" spans="1:12" ht="17">
      <c r="A1" s="1" t="s">
        <v>33</v>
      </c>
    </row>
    <row r="2" spans="1:12" s="1" customFormat="1" ht="17">
      <c r="A2" s="69" t="s">
        <v>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0.25" customHeight="1">
      <c r="A3" s="70">
        <v>45793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s="3" customFormat="1" ht="22.5" customHeight="1">
      <c r="A4" s="3" t="s">
        <v>40</v>
      </c>
    </row>
    <row r="5" spans="1:12" s="3" customFormat="1" ht="21" customHeight="1">
      <c r="A5" s="3" t="s">
        <v>30</v>
      </c>
    </row>
    <row r="6" spans="1:12" s="3" customFormat="1" ht="21" customHeight="1">
      <c r="A6" s="3" t="s">
        <v>28</v>
      </c>
    </row>
    <row r="7" spans="1:12" s="3" customFormat="1" ht="21" customHeight="1">
      <c r="A7" s="3" t="s">
        <v>39</v>
      </c>
    </row>
    <row r="8" spans="1:12" s="3" customFormat="1" ht="21" customHeight="1">
      <c r="A8" s="3" t="s">
        <v>37</v>
      </c>
    </row>
    <row r="9" spans="1:12" ht="21" customHeight="1">
      <c r="A9" s="3" t="s">
        <v>29</v>
      </c>
    </row>
    <row r="10" spans="1:12" ht="19" customHeight="1">
      <c r="A10" s="2" t="s">
        <v>32</v>
      </c>
    </row>
    <row r="11" spans="1:12" ht="18.75" customHeight="1" thickBot="1">
      <c r="A11" s="3" t="s">
        <v>42</v>
      </c>
    </row>
    <row r="12" spans="1:12" ht="24" customHeight="1" thickBot="1">
      <c r="A12" s="13" t="s">
        <v>0</v>
      </c>
      <c r="B12" s="49" t="s">
        <v>14</v>
      </c>
      <c r="C12" s="50"/>
      <c r="D12" s="49" t="s">
        <v>16</v>
      </c>
      <c r="E12" s="50"/>
      <c r="F12" s="49" t="s">
        <v>15</v>
      </c>
      <c r="G12" s="50"/>
      <c r="H12" s="49" t="s">
        <v>26</v>
      </c>
      <c r="I12" s="53"/>
      <c r="J12" s="49" t="s">
        <v>34</v>
      </c>
      <c r="K12" s="55"/>
    </row>
    <row r="13" spans="1:12" ht="28" customHeight="1" thickBot="1">
      <c r="A13" s="14" t="s">
        <v>41</v>
      </c>
      <c r="B13" s="51">
        <v>9</v>
      </c>
      <c r="C13" s="52"/>
      <c r="D13" s="51">
        <v>2</v>
      </c>
      <c r="E13" s="52"/>
      <c r="F13" s="51">
        <v>2</v>
      </c>
      <c r="G13" s="52"/>
      <c r="H13" s="51">
        <v>1</v>
      </c>
      <c r="I13" s="54"/>
      <c r="J13" s="51">
        <v>1</v>
      </c>
      <c r="K13" s="56"/>
    </row>
    <row r="14" spans="1:12">
      <c r="A14" s="15" t="s">
        <v>1</v>
      </c>
      <c r="B14" s="7">
        <v>1</v>
      </c>
      <c r="C14" s="4">
        <f>+B13</f>
        <v>9</v>
      </c>
      <c r="D14" s="8">
        <v>5</v>
      </c>
      <c r="E14" s="4">
        <f>+D13</f>
        <v>2</v>
      </c>
      <c r="F14" s="7">
        <v>8</v>
      </c>
      <c r="G14" s="4">
        <f>+F13</f>
        <v>2</v>
      </c>
      <c r="H14" s="8"/>
      <c r="I14" s="40">
        <f>+H13</f>
        <v>1</v>
      </c>
      <c r="J14" s="8"/>
      <c r="K14" s="16">
        <f>+J13</f>
        <v>1</v>
      </c>
    </row>
    <row r="15" spans="1:12">
      <c r="A15" s="17" t="s">
        <v>2</v>
      </c>
      <c r="B15" s="6">
        <v>2</v>
      </c>
      <c r="C15" s="5">
        <f>+B13/2</f>
        <v>4.5</v>
      </c>
      <c r="D15" s="9">
        <v>12</v>
      </c>
      <c r="E15" s="5">
        <f>+D13/2</f>
        <v>1</v>
      </c>
      <c r="F15" s="6"/>
      <c r="G15" s="5">
        <f>+F13/2</f>
        <v>1</v>
      </c>
      <c r="H15" s="9"/>
      <c r="I15" s="41">
        <f>+H13/2</f>
        <v>0.5</v>
      </c>
      <c r="J15" s="9"/>
      <c r="K15" s="18">
        <f>+J13/2</f>
        <v>0.5</v>
      </c>
    </row>
    <row r="16" spans="1:12">
      <c r="A16" s="17" t="s">
        <v>3</v>
      </c>
      <c r="B16" s="6">
        <v>3</v>
      </c>
      <c r="C16" s="5">
        <f>+B13/3</f>
        <v>3</v>
      </c>
      <c r="D16" s="6"/>
      <c r="E16" s="5">
        <f>+D13/3</f>
        <v>0.66666666666666663</v>
      </c>
      <c r="F16" s="10"/>
      <c r="G16" s="5">
        <f>+F13/3</f>
        <v>0.66666666666666663</v>
      </c>
      <c r="H16" s="19"/>
      <c r="I16" s="41">
        <f>+H13/3</f>
        <v>0.33333333333333331</v>
      </c>
      <c r="J16" s="19"/>
      <c r="K16" s="18">
        <f>+J13/3</f>
        <v>0.33333333333333331</v>
      </c>
    </row>
    <row r="17" spans="1:16">
      <c r="A17" s="17" t="s">
        <v>4</v>
      </c>
      <c r="B17" s="6">
        <v>4</v>
      </c>
      <c r="C17" s="5">
        <f>+B13/4</f>
        <v>2.25</v>
      </c>
      <c r="D17" s="11"/>
      <c r="E17" s="5">
        <f>+D13/4</f>
        <v>0.5</v>
      </c>
      <c r="F17" s="10"/>
      <c r="G17" s="5">
        <f>+F13/4</f>
        <v>0.5</v>
      </c>
      <c r="H17" s="19"/>
      <c r="I17" s="41">
        <f>+H13/4</f>
        <v>0.25</v>
      </c>
      <c r="J17" s="19"/>
      <c r="K17" s="18">
        <f>+J13/4</f>
        <v>0.25</v>
      </c>
    </row>
    <row r="18" spans="1:16">
      <c r="A18" s="17" t="s">
        <v>5</v>
      </c>
      <c r="B18" s="6">
        <v>5</v>
      </c>
      <c r="C18" s="5">
        <f>+B13/5</f>
        <v>1.8</v>
      </c>
      <c r="D18" s="11"/>
      <c r="E18" s="5">
        <f>+D13/5</f>
        <v>0.4</v>
      </c>
      <c r="F18" s="12"/>
      <c r="G18" s="5">
        <f>+F13/5</f>
        <v>0.4</v>
      </c>
      <c r="H18" s="19"/>
      <c r="I18" s="41">
        <f>+H13/5</f>
        <v>0.2</v>
      </c>
      <c r="J18" s="19"/>
      <c r="K18" s="18">
        <f>+J13/5</f>
        <v>0.2</v>
      </c>
    </row>
    <row r="19" spans="1:16">
      <c r="A19" s="17" t="s">
        <v>6</v>
      </c>
      <c r="B19" s="6">
        <v>7</v>
      </c>
      <c r="C19" s="5">
        <f>+B13/6</f>
        <v>1.5</v>
      </c>
      <c r="D19" s="11"/>
      <c r="E19" s="5">
        <f>+D13/6</f>
        <v>0.33333333333333331</v>
      </c>
      <c r="F19" s="12"/>
      <c r="G19" s="5">
        <f>+F13/6</f>
        <v>0.33333333333333331</v>
      </c>
      <c r="H19" s="19"/>
      <c r="I19" s="41">
        <f>+H13/6</f>
        <v>0.16666666666666666</v>
      </c>
      <c r="J19" s="19"/>
      <c r="K19" s="18">
        <f>+J13/6</f>
        <v>0.16666666666666666</v>
      </c>
    </row>
    <row r="20" spans="1:16">
      <c r="A20" s="17" t="s">
        <v>7</v>
      </c>
      <c r="B20" s="6">
        <v>8</v>
      </c>
      <c r="C20" s="5">
        <f>+B13/7</f>
        <v>1.2857142857142858</v>
      </c>
      <c r="D20" s="11"/>
      <c r="E20" s="5">
        <f>+D13/7</f>
        <v>0.2857142857142857</v>
      </c>
      <c r="F20" s="12"/>
      <c r="G20" s="5">
        <f>+F13/7</f>
        <v>0.2857142857142857</v>
      </c>
      <c r="H20" s="19"/>
      <c r="I20" s="41">
        <f>+H13/7</f>
        <v>0.14285714285714285</v>
      </c>
      <c r="J20" s="19"/>
      <c r="K20" s="18">
        <f>+J13/7</f>
        <v>0.14285714285714285</v>
      </c>
    </row>
    <row r="21" spans="1:16">
      <c r="A21" s="17" t="s">
        <v>8</v>
      </c>
      <c r="B21" s="6">
        <v>10</v>
      </c>
      <c r="C21" s="5">
        <f>+B13/8</f>
        <v>1.125</v>
      </c>
      <c r="D21" s="11"/>
      <c r="E21" s="5">
        <f>+D13/8</f>
        <v>0.25</v>
      </c>
      <c r="F21" s="12"/>
      <c r="G21" s="5">
        <f>+F13/8</f>
        <v>0.25</v>
      </c>
      <c r="H21" s="19"/>
      <c r="I21" s="41">
        <f>+H13/8</f>
        <v>0.125</v>
      </c>
      <c r="J21" s="19"/>
      <c r="K21" s="18">
        <f>+J13/8</f>
        <v>0.125</v>
      </c>
    </row>
    <row r="22" spans="1:16">
      <c r="A22" s="17" t="s">
        <v>9</v>
      </c>
      <c r="B22" s="6">
        <v>11</v>
      </c>
      <c r="C22" s="5">
        <f>+B13/9</f>
        <v>1</v>
      </c>
      <c r="D22" s="11"/>
      <c r="E22" s="5">
        <f>+D13/9</f>
        <v>0.22222222222222221</v>
      </c>
      <c r="F22" s="12"/>
      <c r="G22" s="5">
        <f>+F13/9</f>
        <v>0.22222222222222221</v>
      </c>
      <c r="H22" s="19"/>
      <c r="I22" s="41">
        <f>+H13/9</f>
        <v>0.1111111111111111</v>
      </c>
      <c r="J22" s="19"/>
      <c r="K22" s="18">
        <f>+J13/9</f>
        <v>0.1111111111111111</v>
      </c>
    </row>
    <row r="23" spans="1:16">
      <c r="A23" s="20" t="s">
        <v>10</v>
      </c>
      <c r="B23" s="21">
        <v>13</v>
      </c>
      <c r="C23" s="22">
        <f>+B13/10</f>
        <v>0.9</v>
      </c>
      <c r="D23" s="23"/>
      <c r="E23" s="22">
        <f>+D13/10</f>
        <v>0.2</v>
      </c>
      <c r="F23" s="24"/>
      <c r="G23" s="22">
        <f>+F13/10</f>
        <v>0.2</v>
      </c>
      <c r="H23" s="23"/>
      <c r="I23" s="42">
        <f>+H13/10</f>
        <v>0.1</v>
      </c>
      <c r="J23" s="23"/>
      <c r="K23" s="25">
        <f>+J13/10</f>
        <v>0.1</v>
      </c>
    </row>
    <row r="24" spans="1:16">
      <c r="A24" s="20" t="s">
        <v>11</v>
      </c>
      <c r="B24" s="21">
        <v>14</v>
      </c>
      <c r="C24" s="22">
        <f>+B13/11</f>
        <v>0.81818181818181823</v>
      </c>
      <c r="D24" s="23"/>
      <c r="E24" s="22">
        <f>+D13/11</f>
        <v>0.18181818181818182</v>
      </c>
      <c r="F24" s="24"/>
      <c r="G24" s="22">
        <f>+F13/11</f>
        <v>0.18181818181818182</v>
      </c>
      <c r="H24" s="23"/>
      <c r="I24" s="42">
        <f>+H13/11</f>
        <v>9.0909090909090912E-2</v>
      </c>
      <c r="J24" s="23"/>
      <c r="K24" s="25">
        <f>+J13/11</f>
        <v>9.0909090909090912E-2</v>
      </c>
    </row>
    <row r="25" spans="1:16">
      <c r="A25" s="20" t="s">
        <v>12</v>
      </c>
      <c r="B25" s="21">
        <v>15</v>
      </c>
      <c r="C25" s="22">
        <f>+B13/12</f>
        <v>0.75</v>
      </c>
      <c r="D25" s="23"/>
      <c r="E25" s="22">
        <f>+D13/12</f>
        <v>0.16666666666666666</v>
      </c>
      <c r="F25" s="24"/>
      <c r="G25" s="22">
        <f>+F13/12</f>
        <v>0.16666666666666666</v>
      </c>
      <c r="H25" s="23"/>
      <c r="I25" s="42">
        <f>+H13/12</f>
        <v>8.3333333333333329E-2</v>
      </c>
      <c r="J25" s="23"/>
      <c r="K25" s="25">
        <f>+J13/12</f>
        <v>8.3333333333333329E-2</v>
      </c>
    </row>
    <row r="26" spans="1:16" ht="15" thickBot="1">
      <c r="A26" s="26" t="s">
        <v>13</v>
      </c>
      <c r="B26" s="27">
        <v>16</v>
      </c>
      <c r="C26" s="28">
        <f>+B13/13</f>
        <v>0.69230769230769229</v>
      </c>
      <c r="D26" s="29"/>
      <c r="E26" s="28">
        <f>+D13/13</f>
        <v>0.15384615384615385</v>
      </c>
      <c r="F26" s="30"/>
      <c r="G26" s="28">
        <f>+F13/13</f>
        <v>0.15384615384615385</v>
      </c>
      <c r="H26" s="29"/>
      <c r="I26" s="43">
        <f>+H13/13</f>
        <v>7.6923076923076927E-2</v>
      </c>
      <c r="J26" s="29"/>
      <c r="K26" s="31">
        <f>+J13/13</f>
        <v>7.6923076923076927E-2</v>
      </c>
    </row>
    <row r="27" spans="1:16" s="38" customFormat="1">
      <c r="B27" s="39">
        <v>12</v>
      </c>
      <c r="C27" s="38" t="s">
        <v>31</v>
      </c>
      <c r="D27" s="39">
        <v>2</v>
      </c>
      <c r="E27" s="38" t="s">
        <v>31</v>
      </c>
      <c r="F27" s="39">
        <v>1</v>
      </c>
      <c r="G27" s="38" t="s">
        <v>31</v>
      </c>
      <c r="H27" s="39">
        <v>1</v>
      </c>
      <c r="I27" s="38" t="s">
        <v>31</v>
      </c>
      <c r="J27" s="39">
        <v>1</v>
      </c>
      <c r="K27" s="38" t="s">
        <v>31</v>
      </c>
    </row>
    <row r="28" spans="1:16" ht="42" customHeight="1">
      <c r="A28" s="57" t="s">
        <v>43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1:16" ht="18" thickBot="1">
      <c r="A29" s="3" t="s">
        <v>27</v>
      </c>
      <c r="B29" s="1"/>
      <c r="C29" s="1"/>
      <c r="D29" s="1"/>
      <c r="E29" s="1"/>
      <c r="F29" s="1"/>
      <c r="G29" s="1"/>
      <c r="H29" s="1"/>
      <c r="I29" s="1"/>
    </row>
    <row r="30" spans="1:16" ht="24" customHeight="1" thickBot="1">
      <c r="A30" s="73"/>
      <c r="B30" s="74"/>
      <c r="C30" s="47" t="s">
        <v>20</v>
      </c>
      <c r="D30" s="48"/>
      <c r="E30" s="48" t="s">
        <v>25</v>
      </c>
      <c r="F30" s="48"/>
      <c r="G30" s="48" t="s">
        <v>23</v>
      </c>
      <c r="H30" s="77"/>
      <c r="I30" s="32" t="s">
        <v>21</v>
      </c>
      <c r="J30" s="44"/>
      <c r="K30" s="44"/>
      <c r="L30" s="44"/>
      <c r="M30" s="44"/>
      <c r="N30" s="44"/>
      <c r="O30" s="44"/>
      <c r="P30" s="44"/>
    </row>
    <row r="31" spans="1:16" ht="18" thickTop="1">
      <c r="A31" s="45" t="s">
        <v>17</v>
      </c>
      <c r="B31" s="46"/>
      <c r="C31" s="78">
        <v>1</v>
      </c>
      <c r="D31" s="66"/>
      <c r="E31" s="66">
        <v>1</v>
      </c>
      <c r="F31" s="66"/>
      <c r="G31" s="66">
        <v>12</v>
      </c>
      <c r="H31" s="67"/>
      <c r="I31" s="33">
        <f>SUM(C31:H31)</f>
        <v>14</v>
      </c>
      <c r="J31" s="1"/>
      <c r="K31" s="1"/>
      <c r="L31" s="34"/>
      <c r="M31" s="1"/>
      <c r="N31" s="1"/>
      <c r="O31" s="1"/>
      <c r="P31" s="1"/>
    </row>
    <row r="32" spans="1:16" ht="17">
      <c r="A32" s="60" t="s">
        <v>18</v>
      </c>
      <c r="B32" s="61"/>
      <c r="C32" s="62"/>
      <c r="D32" s="63"/>
      <c r="E32" s="63">
        <v>1</v>
      </c>
      <c r="F32" s="63"/>
      <c r="G32" s="63">
        <v>2</v>
      </c>
      <c r="H32" s="64"/>
      <c r="I32" s="35">
        <f>SUM(C32:H32)</f>
        <v>3</v>
      </c>
      <c r="J32" s="1"/>
      <c r="K32" s="1"/>
      <c r="L32" s="34"/>
      <c r="M32" s="1"/>
      <c r="N32" s="1"/>
      <c r="O32" s="1"/>
      <c r="P32" s="1"/>
    </row>
    <row r="33" spans="1:16" ht="17">
      <c r="A33" s="60" t="s">
        <v>19</v>
      </c>
      <c r="B33" s="61"/>
      <c r="C33" s="62"/>
      <c r="D33" s="63"/>
      <c r="E33" s="63">
        <v>1</v>
      </c>
      <c r="F33" s="63"/>
      <c r="G33" s="63">
        <v>1</v>
      </c>
      <c r="H33" s="64"/>
      <c r="I33" s="35">
        <f>SUM(C33:H33)</f>
        <v>2</v>
      </c>
      <c r="J33" s="1"/>
      <c r="K33" s="1"/>
      <c r="L33" s="34"/>
      <c r="M33" s="1"/>
      <c r="N33" s="1"/>
      <c r="O33" s="1"/>
      <c r="P33" s="1"/>
    </row>
    <row r="34" spans="1:16" ht="17">
      <c r="A34" s="60" t="s">
        <v>35</v>
      </c>
      <c r="B34" s="61"/>
      <c r="C34" s="62"/>
      <c r="D34" s="63"/>
      <c r="E34" s="63">
        <v>1</v>
      </c>
      <c r="F34" s="63"/>
      <c r="G34" s="63">
        <v>0</v>
      </c>
      <c r="H34" s="64"/>
      <c r="I34" s="35">
        <f>SUM(C34:H34)</f>
        <v>1</v>
      </c>
      <c r="J34" s="1"/>
      <c r="K34" s="1"/>
      <c r="L34" s="34"/>
      <c r="M34" s="1"/>
      <c r="N34" s="1"/>
      <c r="O34" s="1"/>
      <c r="P34" s="1"/>
    </row>
    <row r="35" spans="1:16" ht="18" thickBot="1">
      <c r="A35" s="58" t="s">
        <v>36</v>
      </c>
      <c r="B35" s="59"/>
      <c r="C35" s="79"/>
      <c r="D35" s="65"/>
      <c r="E35" s="65">
        <v>1</v>
      </c>
      <c r="F35" s="65"/>
      <c r="G35" s="65">
        <v>0</v>
      </c>
      <c r="H35" s="68"/>
      <c r="I35" s="36">
        <f>SUM(C35:H35)</f>
        <v>1</v>
      </c>
      <c r="J35" s="1"/>
      <c r="K35" s="1"/>
      <c r="L35" s="34"/>
      <c r="M35" s="1"/>
      <c r="N35" s="1"/>
      <c r="O35" s="1"/>
      <c r="P35" s="1"/>
    </row>
    <row r="36" spans="1:16" ht="32.25" customHeight="1" thickTop="1" thickBot="1">
      <c r="A36" s="75" t="s">
        <v>22</v>
      </c>
      <c r="B36" s="76"/>
      <c r="C36" s="80">
        <f t="shared" ref="C36" si="0">SUM(C31:D35)</f>
        <v>1</v>
      </c>
      <c r="D36" s="71"/>
      <c r="E36" s="71">
        <f t="shared" ref="E36" si="1">SUM(E31:F35)</f>
        <v>5</v>
      </c>
      <c r="F36" s="71"/>
      <c r="G36" s="71">
        <f t="shared" ref="G36" si="2">SUM(G31:H35)</f>
        <v>15</v>
      </c>
      <c r="H36" s="72"/>
      <c r="I36" s="37">
        <f>SUM(I31:I35)</f>
        <v>21</v>
      </c>
    </row>
    <row r="37" spans="1:16">
      <c r="H37" s="2" t="s">
        <v>24</v>
      </c>
    </row>
  </sheetData>
  <mergeCells count="44">
    <mergeCell ref="A2:L2"/>
    <mergeCell ref="A3:L3"/>
    <mergeCell ref="E36:F36"/>
    <mergeCell ref="G36:H36"/>
    <mergeCell ref="A30:B30"/>
    <mergeCell ref="A36:B36"/>
    <mergeCell ref="E30:F30"/>
    <mergeCell ref="G30:H30"/>
    <mergeCell ref="C31:D31"/>
    <mergeCell ref="C32:D32"/>
    <mergeCell ref="C33:D33"/>
    <mergeCell ref="C35:D35"/>
    <mergeCell ref="C36:D36"/>
    <mergeCell ref="E31:F31"/>
    <mergeCell ref="E32:F32"/>
    <mergeCell ref="E33:F33"/>
    <mergeCell ref="A35:B35"/>
    <mergeCell ref="L30:N30"/>
    <mergeCell ref="A32:B32"/>
    <mergeCell ref="A33:B33"/>
    <mergeCell ref="A34:B34"/>
    <mergeCell ref="C34:D34"/>
    <mergeCell ref="E34:F34"/>
    <mergeCell ref="G34:H34"/>
    <mergeCell ref="E35:F35"/>
    <mergeCell ref="G31:H31"/>
    <mergeCell ref="G32:H32"/>
    <mergeCell ref="G33:H33"/>
    <mergeCell ref="G35:H35"/>
    <mergeCell ref="O30:P30"/>
    <mergeCell ref="J30:K30"/>
    <mergeCell ref="A31:B31"/>
    <mergeCell ref="C30:D30"/>
    <mergeCell ref="B12:C12"/>
    <mergeCell ref="B13:C13"/>
    <mergeCell ref="D12:E12"/>
    <mergeCell ref="D13:E13"/>
    <mergeCell ref="H12:I12"/>
    <mergeCell ref="H13:I13"/>
    <mergeCell ref="F12:G12"/>
    <mergeCell ref="F13:G13"/>
    <mergeCell ref="J12:K12"/>
    <mergeCell ref="J13:K13"/>
    <mergeCell ref="A28:L28"/>
  </mergeCells>
  <phoneticPr fontId="1"/>
  <pageMargins left="0.71" right="0.71" top="0.75000000000000011" bottom="0.75000000000000011" header="0.31" footer="0.31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小渡　敏貴</cp:lastModifiedBy>
  <cp:lastPrinted>2024-05-14T08:23:07Z</cp:lastPrinted>
  <dcterms:created xsi:type="dcterms:W3CDTF">2016-12-07T04:16:44Z</dcterms:created>
  <dcterms:modified xsi:type="dcterms:W3CDTF">2025-05-16T09:14:45Z</dcterms:modified>
</cp:coreProperties>
</file>